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80" windowWidth="21075" windowHeight="10485" activeTab="3"/>
  </bookViews>
  <sheets>
    <sheet name="Sheet1" sheetId="1" r:id="rId1"/>
    <sheet name="Sheet2" sheetId="2" r:id="rId2"/>
    <sheet name="Sheet3" sheetId="3" r:id="rId3"/>
    <sheet name="Sheet4" sheetId="4" r:id="rId4"/>
  </sheets>
  <calcPr calcId="144525"/>
</workbook>
</file>

<file path=xl/calcChain.xml><?xml version="1.0" encoding="utf-8"?>
<calcChain xmlns="http://schemas.openxmlformats.org/spreadsheetml/2006/main">
  <c r="K20" i="4" l="1"/>
  <c r="L19" i="4"/>
  <c r="L20" i="4"/>
  <c r="F19" i="4"/>
  <c r="F20" i="4"/>
  <c r="K19" i="4"/>
  <c r="D19" i="4"/>
  <c r="D29" i="4"/>
  <c r="D30" i="4"/>
  <c r="D31" i="4"/>
  <c r="D20" i="4" s="1"/>
  <c r="D25" i="4"/>
  <c r="D26" i="4"/>
  <c r="D27" i="4"/>
  <c r="D28" i="4"/>
  <c r="D17" i="4" s="1"/>
  <c r="D14" i="4"/>
  <c r="D15" i="4"/>
  <c r="D16" i="4"/>
  <c r="D18" i="4"/>
  <c r="D13" i="4"/>
  <c r="D24" i="4"/>
  <c r="K18" i="4"/>
  <c r="L18" i="4" s="1"/>
  <c r="F18" i="4" s="1"/>
  <c r="K17" i="4"/>
  <c r="L17" i="4" s="1"/>
  <c r="F17" i="4" s="1"/>
  <c r="L16" i="4"/>
  <c r="F16" i="4" s="1"/>
  <c r="K16" i="4"/>
  <c r="K15" i="4"/>
  <c r="L15" i="4" s="1"/>
  <c r="F15" i="4" s="1"/>
  <c r="L14" i="4"/>
  <c r="F14" i="4" s="1"/>
  <c r="K14" i="4"/>
  <c r="L13" i="4"/>
  <c r="K13" i="4"/>
  <c r="A33" i="3" l="1"/>
  <c r="B30" i="3"/>
  <c r="A26" i="3"/>
  <c r="B23" i="3"/>
  <c r="A18" i="3"/>
  <c r="B15" i="3"/>
  <c r="A11" i="3"/>
  <c r="B8" i="3"/>
  <c r="F10" i="1"/>
  <c r="G10" i="1" s="1"/>
  <c r="F13" i="1" s="1"/>
  <c r="G5" i="1"/>
  <c r="F8" i="1" s="1"/>
  <c r="B10" i="1"/>
  <c r="A13" i="1" s="1"/>
  <c r="F15" i="1" l="1"/>
  <c r="A5" i="1"/>
  <c r="B5" i="1" s="1"/>
  <c r="A8" i="1" s="1"/>
  <c r="A15" i="1" s="1"/>
</calcChain>
</file>

<file path=xl/sharedStrings.xml><?xml version="1.0" encoding="utf-8"?>
<sst xmlns="http://schemas.openxmlformats.org/spreadsheetml/2006/main" count="200" uniqueCount="133">
  <si>
    <t xml:space="preserve"> </t>
  </si>
  <si>
    <t>Log</t>
  </si>
  <si>
    <t xml:space="preserve"> Entropy of Edible</t>
  </si>
  <si>
    <t xml:space="preserve"> (-5/8 * Log5/8) + (-3/8 * Log3/8)</t>
  </si>
  <si>
    <t xml:space="preserve">Edible </t>
  </si>
  <si>
    <t xml:space="preserve"> Entropy of Poisonus</t>
  </si>
  <si>
    <t xml:space="preserve"> (-3/8 * Log3/8) + (-5/8 * Log5/8)</t>
  </si>
  <si>
    <t>Gill Size</t>
  </si>
  <si>
    <t>?</t>
  </si>
  <si>
    <t>What is the result tree? What do you think about this tree</t>
  </si>
  <si>
    <t>Are you satisfied with the result? Why</t>
  </si>
  <si>
    <t>or why not?</t>
  </si>
  <si>
    <t>.</t>
  </si>
  <si>
    <t>A.</t>
  </si>
  <si>
    <t>B. Weka Exercise</t>
  </si>
  <si>
    <t xml:space="preserve">The result of the tree is: </t>
  </si>
  <si>
    <t>Scheme:weka.classifiers.trees.J48 -C 0.25 -M 2</t>
  </si>
  <si>
    <t>Relation:     mushroom</t>
  </si>
  <si>
    <t>Instances:    933</t>
  </si>
  <si>
    <t>Attributes:   23</t>
  </si>
  <si>
    <t xml:space="preserve">              cap-shape</t>
  </si>
  <si>
    <t xml:space="preserve">              cap-surface</t>
  </si>
  <si>
    <t xml:space="preserve">              cap-color</t>
  </si>
  <si>
    <t xml:space="preserve">              bruises?</t>
  </si>
  <si>
    <t xml:space="preserve">              odor</t>
  </si>
  <si>
    <t xml:space="preserve">              gill-attachment</t>
  </si>
  <si>
    <t xml:space="preserve">              gill-spacing</t>
  </si>
  <si>
    <t xml:space="preserve">              gill-size</t>
  </si>
  <si>
    <t xml:space="preserve">              gill-color</t>
  </si>
  <si>
    <t xml:space="preserve">              stalk-shape</t>
  </si>
  <si>
    <t xml:space="preserve">              stalk-root</t>
  </si>
  <si>
    <t xml:space="preserve">              stalk-surface-above-ring</t>
  </si>
  <si>
    <t xml:space="preserve">              stalk-surface-below-ring</t>
  </si>
  <si>
    <t xml:space="preserve">              stalk-color-above-ring</t>
  </si>
  <si>
    <t xml:space="preserve">              stalk-color-below-ring</t>
  </si>
  <si>
    <t xml:space="preserve">              veil-type</t>
  </si>
  <si>
    <t xml:space="preserve">              veil-color</t>
  </si>
  <si>
    <t xml:space="preserve">              ring-number</t>
  </si>
  <si>
    <t xml:space="preserve">              ring-type</t>
  </si>
  <si>
    <t xml:space="preserve">              spore-print-color</t>
  </si>
  <si>
    <t xml:space="preserve">              population</t>
  </si>
  <si>
    <t xml:space="preserve">              habitat</t>
  </si>
  <si>
    <t xml:space="preserve">              class</t>
  </si>
  <si>
    <t>Test mode:10-fold cross-validation</t>
  </si>
  <si>
    <t>=== Classifier model (full training set) ===</t>
  </si>
  <si>
    <t>J48 pruned tree</t>
  </si>
  <si>
    <t>------------------</t>
  </si>
  <si>
    <t>odor = a: e (332.0)</t>
  </si>
  <si>
    <t>odor = c: e (0.0)</t>
  </si>
  <si>
    <t>odor = f: e (0.0)</t>
  </si>
  <si>
    <t>odor = l: e (323.0)</t>
  </si>
  <si>
    <t>odor = m: e (0.0)</t>
  </si>
  <si>
    <t>odor = n: e (183.0)</t>
  </si>
  <si>
    <t>odor = p: p (95.0)</t>
  </si>
  <si>
    <t>odor = s: e (0.0)</t>
  </si>
  <si>
    <t>odor = y: e (0.0)</t>
  </si>
  <si>
    <t xml:space="preserve">Number of Leaves  : </t>
  </si>
  <si>
    <t xml:space="preserve">Size of the tree : </t>
  </si>
  <si>
    <t xml:space="preserve">What do you think about this tree? </t>
  </si>
  <si>
    <t>2. Remove the “odor” attribute and reconstruct the tree. What is this second tree?</t>
  </si>
  <si>
    <t>=== Run information ===</t>
  </si>
  <si>
    <t>Time taken to build model: 0.03 seconds</t>
  </si>
  <si>
    <t>=== Stratified cross-validation ===</t>
  </si>
  <si>
    <t>=== Summary ===</t>
  </si>
  <si>
    <t>Correctly Classified Instances         933              100      %</t>
  </si>
  <si>
    <t>Incorrectly Classified Instances         0                0      %</t>
  </si>
  <si>
    <t xml:space="preserve">Kappa statistic                          1     </t>
  </si>
  <si>
    <t xml:space="preserve">Mean absolute error                      0     </t>
  </si>
  <si>
    <t xml:space="preserve">Root mean squared error                  0     </t>
  </si>
  <si>
    <t>Relative absolute error                  0      %</t>
  </si>
  <si>
    <t>Root relative squared error              0      %</t>
  </si>
  <si>
    <t xml:space="preserve">Total Number of Instances              933     </t>
  </si>
  <si>
    <t>=== Detailed Accuracy By Class ===</t>
  </si>
  <si>
    <t xml:space="preserve">               TP Rate   FP Rate   Precision   Recall  F-Measure   ROC Area  Class</t>
  </si>
  <si>
    <t xml:space="preserve">                 1         0          1         1         1          1        e</t>
  </si>
  <si>
    <t xml:space="preserve">                 1         0          1         1         1          1        p</t>
  </si>
  <si>
    <t xml:space="preserve">Weighted Avg.    1         0          1         1         1          1    </t>
  </si>
  <si>
    <t>=== Confusion Matrix ===</t>
  </si>
  <si>
    <t xml:space="preserve">   a   b   &lt;-- classified as</t>
  </si>
  <si>
    <t xml:space="preserve"> 838   0 |   a = e</t>
  </si>
  <si>
    <t xml:space="preserve">   0  95 |   b = p</t>
  </si>
  <si>
    <t>Build a decision tree using</t>
  </si>
  <si>
    <t>e</t>
  </si>
  <si>
    <t>ntropy calculation</t>
  </si>
  <si>
    <t>Make</t>
  </si>
  <si>
    <t>predictions</t>
  </si>
  <si>
    <t>on the last three samples</t>
  </si>
  <si>
    <t>P</t>
  </si>
  <si>
    <t>E</t>
  </si>
  <si>
    <t>B</t>
  </si>
  <si>
    <t>N</t>
  </si>
  <si>
    <t xml:space="preserve"> Entropy of B</t>
  </si>
  <si>
    <t>Entropy, this is a terrible value</t>
  </si>
  <si>
    <t xml:space="preserve">Given B, the entropy for Poison is </t>
  </si>
  <si>
    <t xml:space="preserve"> (-4/8 * Log4/8) </t>
  </si>
  <si>
    <t xml:space="preserve"> (2/4 * Log2/4) </t>
  </si>
  <si>
    <t xml:space="preserve">So, you basically have a 50/50 chance </t>
  </si>
  <si>
    <t xml:space="preserve">Given N, the entropy for Poison is </t>
  </si>
  <si>
    <t xml:space="preserve"> (-3/4 * Log3/4) </t>
  </si>
  <si>
    <t>Entropy, this shows that N is OK as an indicator of poison.</t>
  </si>
  <si>
    <t xml:space="preserve">Given N, the entropy for Edible is </t>
  </si>
  <si>
    <t xml:space="preserve"> (-1/4 * Log1/4) </t>
  </si>
  <si>
    <t xml:space="preserve">This shows that N is not a good indicator for non-poison. </t>
  </si>
  <si>
    <t xml:space="preserve">Given these calculations, I would predict Sample 9 &amp; 10 are poisonous. </t>
  </si>
  <si>
    <t xml:space="preserve">Sample 11 has a 50/50 shot, I would simply not eat it. </t>
  </si>
  <si>
    <t>If M then P</t>
  </si>
  <si>
    <t>Rule</t>
  </si>
  <si>
    <t>Support</t>
  </si>
  <si>
    <t>P(lhs)</t>
  </si>
  <si>
    <t>Confidence</t>
  </si>
  <si>
    <t>P(rhs)</t>
  </si>
  <si>
    <t>Lift</t>
  </si>
  <si>
    <t>If P then M</t>
  </si>
  <si>
    <t>If M then C</t>
  </si>
  <si>
    <t>If C then M</t>
  </si>
  <si>
    <t>If P then C</t>
  </si>
  <si>
    <t>If C then P</t>
  </si>
  <si>
    <t>If (M,P) then C</t>
  </si>
  <si>
    <t>If (M,C) then P</t>
  </si>
  <si>
    <t xml:space="preserve">probability of mushroom, (100+400+300+100)/2000 </t>
  </si>
  <si>
    <t>probability of pepperoni, (150+400+200+100)/2000</t>
  </si>
  <si>
    <t>probability of extra cheese, (200+300+100)/2000</t>
  </si>
  <si>
    <t>,probability of mushroom and pepperoni, (400+100)/2000</t>
  </si>
  <si>
    <t>probability of mushroom and cheese, (300+100)/2000</t>
  </si>
  <si>
    <t>probability of pepperoni and cheese, (200+100)/2000</t>
  </si>
  <si>
    <t xml:space="preserve"> probability of mushroom, pepperoni, and cheese, (100/2000)</t>
  </si>
  <si>
    <t>Num</t>
  </si>
  <si>
    <t>D1 * D2</t>
  </si>
  <si>
    <t>Denom</t>
  </si>
  <si>
    <t>Num/Den</t>
  </si>
  <si>
    <t>D3</t>
  </si>
  <si>
    <t>P(M+P)/P(M)</t>
  </si>
  <si>
    <t>Function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</si>
</sst>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00"/>
    <numFmt numFmtId="166" formatCode="0.0000000"/>
  </numFmts>
  <fonts count="4" x14ac:knownFonts="1">
    <font>
      <sz val="11"/>
      <color theme="1"/>
      <name val="Calibri"/>
      <family val="2"/>
      <scheme val="minor"/>
    </font>
    <font>
      <sz val="9"/>
      <color theme="1"/>
      <name val="Arial"/>
      <family val="2"/>
    </font>
    <font>
      <sz val="9.5"/>
      <color theme="1"/>
      <name val="Arial"/>
      <family val="2"/>
    </font>
    <font>
      <sz val="10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164" fontId="0" fillId="0" borderId="0" xfId="0" applyNumberFormat="1"/>
    <xf numFmtId="166" fontId="0" fillId="0" borderId="0" xfId="0" applyNumberFormat="1"/>
    <xf numFmtId="0" fontId="0" fillId="0" borderId="0" xfId="0" applyAlignment="1">
      <alignment horizontal="center"/>
    </xf>
    <xf numFmtId="16" fontId="0" fillId="0" borderId="0" xfId="0" applyNumberFormat="1" applyAlignment="1">
      <alignment horizontal="center"/>
    </xf>
    <xf numFmtId="0" fontId="0" fillId="2" borderId="0" xfId="0" applyFill="1"/>
    <xf numFmtId="0" fontId="1" fillId="0" borderId="0" xfId="0" applyFont="1" applyAlignment="1">
      <alignment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16" fontId="0" fillId="0" borderId="0" xfId="0" applyNumberFormat="1" applyAlignment="1"/>
    <xf numFmtId="0" fontId="0" fillId="0" borderId="0" xfId="0" applyAlignment="1">
      <alignment horizontal="center" vertical="center"/>
    </xf>
    <xf numFmtId="0" fontId="0" fillId="0" borderId="0" xfId="0" applyAlignment="1">
      <alignment horizontal="right"/>
    </xf>
    <xf numFmtId="164" fontId="0" fillId="0" borderId="0" xfId="0" applyNumberForma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66675</xdr:colOff>
      <xdr:row>68</xdr:row>
      <xdr:rowOff>57150</xdr:rowOff>
    </xdr:from>
    <xdr:to>
      <xdr:col>2</xdr:col>
      <xdr:colOff>9525</xdr:colOff>
      <xdr:row>74</xdr:row>
      <xdr:rowOff>104775</xdr:rowOff>
    </xdr:to>
    <xdr:sp macro="" textlink="">
      <xdr:nvSpPr>
        <xdr:cNvPr id="2" name="TextBox 1"/>
        <xdr:cNvSpPr txBox="1"/>
      </xdr:nvSpPr>
      <xdr:spPr>
        <a:xfrm>
          <a:off x="66675" y="13011150"/>
          <a:ext cx="2162175" cy="11906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Preliminarily,</a:t>
          </a:r>
          <a:r>
            <a:rPr lang="en-US" sz="1100" baseline="0"/>
            <a:t> this tree looks good, but it appears to be over fit. Every possible category seems to have a node, which is why I am apprehensive to how this would perform on non-training data. </a:t>
          </a:r>
          <a:endParaRPr lang="en-US" sz="1100"/>
        </a:p>
      </xdr:txBody>
    </xdr:sp>
    <xdr:clientData/>
  </xdr:twoCellAnchor>
  <xdr:twoCellAnchor editAs="oneCell">
    <xdr:from>
      <xdr:col>13</xdr:col>
      <xdr:colOff>476248</xdr:colOff>
      <xdr:row>77</xdr:row>
      <xdr:rowOff>19049</xdr:rowOff>
    </xdr:from>
    <xdr:to>
      <xdr:col>26</xdr:col>
      <xdr:colOff>60245</xdr:colOff>
      <xdr:row>105</xdr:row>
      <xdr:rowOff>149678</xdr:rowOff>
    </xdr:to>
    <xdr:pic>
      <xdr:nvPicPr>
        <xdr:cNvPr id="4" name="Picture 3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76" t="2963" r="47493" b="29727"/>
        <a:stretch/>
      </xdr:blipFill>
      <xdr:spPr>
        <a:xfrm>
          <a:off x="9497784" y="14687549"/>
          <a:ext cx="7544175" cy="54646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13</xdr:col>
      <xdr:colOff>340178</xdr:colOff>
      <xdr:row>105</xdr:row>
      <xdr:rowOff>176893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1" t="15573" r="41490" b="23195"/>
        <a:stretch/>
      </xdr:blipFill>
      <xdr:spPr>
        <a:xfrm>
          <a:off x="0" y="14668500"/>
          <a:ext cx="9361714" cy="5510893"/>
        </a:xfrm>
        <a:prstGeom prst="rect">
          <a:avLst/>
        </a:prstGeom>
      </xdr:spPr>
    </xdr:pic>
    <xdr:clientData/>
  </xdr:twoCellAnchor>
  <xdr:twoCellAnchor>
    <xdr:from>
      <xdr:col>0</xdr:col>
      <xdr:colOff>68034</xdr:colOff>
      <xdr:row>106</xdr:row>
      <xdr:rowOff>13607</xdr:rowOff>
    </xdr:from>
    <xdr:to>
      <xdr:col>7</xdr:col>
      <xdr:colOff>381000</xdr:colOff>
      <xdr:row>118</xdr:row>
      <xdr:rowOff>27214</xdr:rowOff>
    </xdr:to>
    <xdr:sp macro="" textlink="">
      <xdr:nvSpPr>
        <xdr:cNvPr id="6" name="TextBox 5"/>
        <xdr:cNvSpPr txBox="1"/>
      </xdr:nvSpPr>
      <xdr:spPr>
        <a:xfrm>
          <a:off x="68034" y="20206607"/>
          <a:ext cx="5660573" cy="229960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Preliminary Analysis: In this data set there are 933 examples represented in 23 attributes. Some attributes are binary, like bruises, gill-size, veil - type, stalk shape, and class,</a:t>
          </a:r>
          <a:r>
            <a:rPr lang="en-US" sz="1100" b="0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ye</a:t>
          </a:r>
          <a:r>
            <a:rPr 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other attributes are</a:t>
          </a:r>
          <a:r>
            <a:rPr lang="en-US" sz="1100" b="0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categorical or continuous. I assume that the class attribute is the identifier of poisonous and non-poisonous. Visually, it is easy to see that the best first branch is gill size based on the vast number of instances that will be eliminated, 677 to be exact.  </a:t>
          </a:r>
          <a:r>
            <a:rPr lang="en-US"/>
            <a:t> </a:t>
          </a:r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77"/>
  <sheetViews>
    <sheetView zoomScale="90" zoomScaleNormal="90" workbookViewId="0">
      <selection activeCell="A3" sqref="A3:D15"/>
    </sheetView>
  </sheetViews>
  <sheetFormatPr defaultRowHeight="15" x14ac:dyDescent="0.25"/>
  <cols>
    <col min="1" max="1" width="10.28515625" bestFit="1" customWidth="1"/>
    <col min="2" max="2" width="23" bestFit="1" customWidth="1"/>
    <col min="6" max="6" width="10.28515625" bestFit="1" customWidth="1"/>
  </cols>
  <sheetData>
    <row r="1" spans="1:11" x14ac:dyDescent="0.25">
      <c r="A1" t="s">
        <v>13</v>
      </c>
    </row>
    <row r="2" spans="1:11" x14ac:dyDescent="0.25">
      <c r="A2">
        <v>1</v>
      </c>
    </row>
    <row r="3" spans="1:11" x14ac:dyDescent="0.25">
      <c r="A3" s="4" t="s">
        <v>5</v>
      </c>
      <c r="B3" s="4"/>
      <c r="C3" s="4"/>
      <c r="D3" s="4"/>
      <c r="E3" s="5"/>
      <c r="F3" s="4" t="s">
        <v>2</v>
      </c>
      <c r="G3" s="4"/>
      <c r="H3" s="4"/>
      <c r="I3" s="4"/>
    </row>
    <row r="4" spans="1:11" x14ac:dyDescent="0.25">
      <c r="A4" s="4" t="s">
        <v>3</v>
      </c>
      <c r="B4" s="4"/>
      <c r="C4" s="4"/>
      <c r="D4" s="4"/>
      <c r="E4" s="5"/>
      <c r="F4" s="11" t="s">
        <v>6</v>
      </c>
      <c r="G4" s="11"/>
      <c r="H4" s="11"/>
      <c r="I4" s="11"/>
      <c r="J4" s="3" t="s">
        <v>89</v>
      </c>
      <c r="K4" s="3" t="s">
        <v>90</v>
      </c>
    </row>
    <row r="5" spans="1:11" x14ac:dyDescent="0.25">
      <c r="A5">
        <f>5/8</f>
        <v>0.625</v>
      </c>
      <c r="B5">
        <f>A5*-1</f>
        <v>-0.625</v>
      </c>
      <c r="E5" s="5" t="s">
        <v>0</v>
      </c>
      <c r="F5" s="1">
        <v>0.375</v>
      </c>
      <c r="G5">
        <f>F5*-1</f>
        <v>-0.375</v>
      </c>
      <c r="I5" s="13" t="s">
        <v>87</v>
      </c>
      <c r="J5" s="12">
        <v>2</v>
      </c>
      <c r="K5" s="12">
        <v>3</v>
      </c>
    </row>
    <row r="6" spans="1:11" x14ac:dyDescent="0.25">
      <c r="A6" t="s">
        <v>1</v>
      </c>
      <c r="E6" s="5" t="s">
        <v>0</v>
      </c>
      <c r="F6" t="s">
        <v>1</v>
      </c>
      <c r="I6" s="13" t="s">
        <v>88</v>
      </c>
      <c r="J6" s="12">
        <v>2</v>
      </c>
      <c r="K6" s="12">
        <v>1</v>
      </c>
    </row>
    <row r="7" spans="1:11" x14ac:dyDescent="0.25">
      <c r="A7">
        <v>-0.67807200000000001</v>
      </c>
      <c r="E7" s="5"/>
      <c r="F7" s="2">
        <v>-1.4150370000000001</v>
      </c>
    </row>
    <row r="8" spans="1:11" x14ac:dyDescent="0.25">
      <c r="A8">
        <f>A7*B5</f>
        <v>0.42379500000000003</v>
      </c>
      <c r="E8" s="5"/>
      <c r="F8">
        <f>F7*G5</f>
        <v>0.53063887500000007</v>
      </c>
    </row>
    <row r="9" spans="1:11" x14ac:dyDescent="0.25">
      <c r="E9" s="5"/>
    </row>
    <row r="10" spans="1:11" x14ac:dyDescent="0.25">
      <c r="A10" s="1">
        <v>0.375</v>
      </c>
      <c r="B10">
        <f>A10*-1</f>
        <v>-0.375</v>
      </c>
      <c r="E10" s="5"/>
      <c r="F10">
        <f>5/8</f>
        <v>0.625</v>
      </c>
      <c r="G10">
        <f>F10*-1</f>
        <v>-0.625</v>
      </c>
    </row>
    <row r="11" spans="1:11" x14ac:dyDescent="0.25">
      <c r="A11" t="s">
        <v>1</v>
      </c>
      <c r="E11" s="5"/>
      <c r="F11" t="s">
        <v>1</v>
      </c>
    </row>
    <row r="12" spans="1:11" x14ac:dyDescent="0.25">
      <c r="A12" s="2">
        <v>-1.4150370000000001</v>
      </c>
      <c r="E12" s="5"/>
      <c r="F12">
        <v>-0.67807200000000001</v>
      </c>
    </row>
    <row r="13" spans="1:11" x14ac:dyDescent="0.25">
      <c r="A13">
        <f>A12*B10</f>
        <v>0.53063887500000007</v>
      </c>
      <c r="E13" s="5"/>
      <c r="F13">
        <f>F12*G10</f>
        <v>0.42379500000000003</v>
      </c>
    </row>
    <row r="14" spans="1:11" x14ac:dyDescent="0.25">
      <c r="E14" s="5"/>
    </row>
    <row r="15" spans="1:11" x14ac:dyDescent="0.25">
      <c r="A15">
        <f>A8+A13</f>
        <v>0.9544338750000001</v>
      </c>
      <c r="B15" t="s">
        <v>4</v>
      </c>
      <c r="E15" s="5"/>
      <c r="F15">
        <f>SUM(F8+F13)</f>
        <v>0.9544338750000001</v>
      </c>
    </row>
    <row r="16" spans="1:11" x14ac:dyDescent="0.25">
      <c r="A16" s="5"/>
      <c r="B16" s="5"/>
      <c r="C16" s="5"/>
      <c r="D16" s="5"/>
      <c r="E16" s="5"/>
      <c r="F16" s="5"/>
      <c r="G16" s="5"/>
      <c r="H16" s="5"/>
      <c r="I16" s="5"/>
    </row>
    <row r="17" spans="1:13" x14ac:dyDescent="0.25">
      <c r="A17">
        <v>2</v>
      </c>
      <c r="B17" t="s">
        <v>7</v>
      </c>
    </row>
    <row r="18" spans="1:13" x14ac:dyDescent="0.25">
      <c r="A18" s="5"/>
      <c r="B18" s="5"/>
      <c r="C18" s="5"/>
      <c r="D18" s="5"/>
      <c r="E18" s="5"/>
      <c r="F18" s="5"/>
      <c r="G18" s="5"/>
      <c r="H18" s="5"/>
      <c r="I18" s="5"/>
    </row>
    <row r="19" spans="1:13" x14ac:dyDescent="0.25">
      <c r="A19">
        <v>3</v>
      </c>
      <c r="B19" t="s">
        <v>8</v>
      </c>
    </row>
    <row r="20" spans="1:13" x14ac:dyDescent="0.25">
      <c r="A20" s="5"/>
      <c r="B20" s="5"/>
      <c r="C20" s="5"/>
      <c r="D20" s="5"/>
      <c r="E20" s="5"/>
      <c r="F20" s="5"/>
      <c r="G20" s="5"/>
      <c r="H20" s="5"/>
      <c r="I20" s="5"/>
    </row>
    <row r="21" spans="1:13" x14ac:dyDescent="0.25">
      <c r="A21" s="7" t="s">
        <v>14</v>
      </c>
      <c r="B21" s="7"/>
    </row>
    <row r="22" spans="1:13" x14ac:dyDescent="0.25">
      <c r="A22" s="6">
        <v>1</v>
      </c>
      <c r="B22" t="s">
        <v>15</v>
      </c>
      <c r="G22" s="6" t="s">
        <v>9</v>
      </c>
    </row>
    <row r="23" spans="1:13" x14ac:dyDescent="0.25">
      <c r="A23" s="6" t="s">
        <v>16</v>
      </c>
      <c r="G23" s="6" t="s">
        <v>8</v>
      </c>
    </row>
    <row r="24" spans="1:13" x14ac:dyDescent="0.25">
      <c r="A24" s="6" t="s">
        <v>17</v>
      </c>
      <c r="G24" s="6" t="s">
        <v>10</v>
      </c>
    </row>
    <row r="25" spans="1:13" x14ac:dyDescent="0.25">
      <c r="A25" s="6" t="s">
        <v>18</v>
      </c>
      <c r="G25" s="6" t="s">
        <v>11</v>
      </c>
      <c r="M25" s="10" t="s">
        <v>81</v>
      </c>
    </row>
    <row r="26" spans="1:13" x14ac:dyDescent="0.25">
      <c r="A26" s="6" t="s">
        <v>19</v>
      </c>
      <c r="M26" s="10" t="s">
        <v>82</v>
      </c>
    </row>
    <row r="27" spans="1:13" x14ac:dyDescent="0.25">
      <c r="A27" t="s">
        <v>20</v>
      </c>
      <c r="M27" s="10" t="s">
        <v>83</v>
      </c>
    </row>
    <row r="28" spans="1:13" x14ac:dyDescent="0.25">
      <c r="A28" t="s">
        <v>21</v>
      </c>
      <c r="M28" s="10" t="s">
        <v>12</v>
      </c>
    </row>
    <row r="29" spans="1:13" x14ac:dyDescent="0.25">
      <c r="A29" t="s">
        <v>22</v>
      </c>
      <c r="M29" s="10" t="s">
        <v>84</v>
      </c>
    </row>
    <row r="30" spans="1:13" x14ac:dyDescent="0.25">
      <c r="A30" t="s">
        <v>23</v>
      </c>
      <c r="M30" s="10" t="s">
        <v>85</v>
      </c>
    </row>
    <row r="31" spans="1:13" x14ac:dyDescent="0.25">
      <c r="A31" t="s">
        <v>24</v>
      </c>
      <c r="M31" s="10" t="s">
        <v>86</v>
      </c>
    </row>
    <row r="32" spans="1:13" x14ac:dyDescent="0.25">
      <c r="A32" t="s">
        <v>25</v>
      </c>
    </row>
    <row r="33" spans="1:1" x14ac:dyDescent="0.25">
      <c r="A33" t="s">
        <v>26</v>
      </c>
    </row>
    <row r="34" spans="1:1" x14ac:dyDescent="0.25">
      <c r="A34" t="s">
        <v>27</v>
      </c>
    </row>
    <row r="35" spans="1:1" x14ac:dyDescent="0.25">
      <c r="A35" t="s">
        <v>28</v>
      </c>
    </row>
    <row r="36" spans="1:1" x14ac:dyDescent="0.25">
      <c r="A36" t="s">
        <v>29</v>
      </c>
    </row>
    <row r="37" spans="1:1" x14ac:dyDescent="0.25">
      <c r="A37" t="s">
        <v>30</v>
      </c>
    </row>
    <row r="38" spans="1:1" x14ac:dyDescent="0.25">
      <c r="A38" t="s">
        <v>31</v>
      </c>
    </row>
    <row r="39" spans="1:1" x14ac:dyDescent="0.25">
      <c r="A39" t="s">
        <v>32</v>
      </c>
    </row>
    <row r="40" spans="1:1" x14ac:dyDescent="0.25">
      <c r="A40" t="s">
        <v>33</v>
      </c>
    </row>
    <row r="41" spans="1:1" x14ac:dyDescent="0.25">
      <c r="A41" t="s">
        <v>34</v>
      </c>
    </row>
    <row r="42" spans="1:1" x14ac:dyDescent="0.25">
      <c r="A42" t="s">
        <v>35</v>
      </c>
    </row>
    <row r="43" spans="1:1" x14ac:dyDescent="0.25">
      <c r="A43" t="s">
        <v>36</v>
      </c>
    </row>
    <row r="44" spans="1:1" x14ac:dyDescent="0.25">
      <c r="A44" t="s">
        <v>37</v>
      </c>
    </row>
    <row r="45" spans="1:1" x14ac:dyDescent="0.25">
      <c r="A45" t="s">
        <v>38</v>
      </c>
    </row>
    <row r="46" spans="1:1" x14ac:dyDescent="0.25">
      <c r="A46" t="s">
        <v>39</v>
      </c>
    </row>
    <row r="47" spans="1:1" x14ac:dyDescent="0.25">
      <c r="A47" t="s">
        <v>40</v>
      </c>
    </row>
    <row r="48" spans="1:1" x14ac:dyDescent="0.25">
      <c r="A48" t="s">
        <v>41</v>
      </c>
    </row>
    <row r="49" spans="1:1" x14ac:dyDescent="0.25">
      <c r="A49" t="s">
        <v>42</v>
      </c>
    </row>
    <row r="50" spans="1:1" x14ac:dyDescent="0.25">
      <c r="A50" t="s">
        <v>43</v>
      </c>
    </row>
    <row r="52" spans="1:1" x14ac:dyDescent="0.25">
      <c r="A52" t="s">
        <v>44</v>
      </c>
    </row>
    <row r="53" spans="1:1" x14ac:dyDescent="0.25">
      <c r="A53" t="s">
        <v>45</v>
      </c>
    </row>
    <row r="54" spans="1:1" x14ac:dyDescent="0.25">
      <c r="A54" t="s">
        <v>46</v>
      </c>
    </row>
    <row r="56" spans="1:1" x14ac:dyDescent="0.25">
      <c r="A56" t="s">
        <v>47</v>
      </c>
    </row>
    <row r="57" spans="1:1" x14ac:dyDescent="0.25">
      <c r="A57" t="s">
        <v>48</v>
      </c>
    </row>
    <row r="58" spans="1:1" x14ac:dyDescent="0.25">
      <c r="A58" t="s">
        <v>49</v>
      </c>
    </row>
    <row r="59" spans="1:1" x14ac:dyDescent="0.25">
      <c r="A59" t="s">
        <v>50</v>
      </c>
    </row>
    <row r="60" spans="1:1" x14ac:dyDescent="0.25">
      <c r="A60" t="s">
        <v>51</v>
      </c>
    </row>
    <row r="61" spans="1:1" x14ac:dyDescent="0.25">
      <c r="A61" t="s">
        <v>52</v>
      </c>
    </row>
    <row r="62" spans="1:1" x14ac:dyDescent="0.25">
      <c r="A62" t="s">
        <v>53</v>
      </c>
    </row>
    <row r="63" spans="1:1" x14ac:dyDescent="0.25">
      <c r="A63" t="s">
        <v>54</v>
      </c>
    </row>
    <row r="64" spans="1:1" x14ac:dyDescent="0.25">
      <c r="A64" t="s">
        <v>55</v>
      </c>
    </row>
    <row r="66" spans="1:6" x14ac:dyDescent="0.25">
      <c r="A66" s="8" t="s">
        <v>58</v>
      </c>
      <c r="B66" s="8"/>
    </row>
    <row r="67" spans="1:6" x14ac:dyDescent="0.25">
      <c r="A67" s="6" t="s">
        <v>10</v>
      </c>
    </row>
    <row r="68" spans="1:6" x14ac:dyDescent="0.25">
      <c r="A68" s="6" t="s">
        <v>11</v>
      </c>
    </row>
    <row r="76" spans="1:6" x14ac:dyDescent="0.25">
      <c r="A76" s="5"/>
      <c r="B76" s="5"/>
      <c r="C76" s="5"/>
      <c r="D76" s="5"/>
      <c r="E76" s="5"/>
      <c r="F76" s="5"/>
    </row>
    <row r="77" spans="1:6" x14ac:dyDescent="0.25">
      <c r="A77" s="9" t="s">
        <v>59</v>
      </c>
    </row>
  </sheetData>
  <mergeCells count="5">
    <mergeCell ref="A3:D3"/>
    <mergeCell ref="A4:D4"/>
    <mergeCell ref="F3:I3"/>
    <mergeCell ref="A21:B21"/>
    <mergeCell ref="A66:B66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7"/>
  <sheetViews>
    <sheetView topLeftCell="A10" workbookViewId="0">
      <selection activeCell="H35" sqref="H35"/>
    </sheetView>
  </sheetViews>
  <sheetFormatPr defaultRowHeight="15" x14ac:dyDescent="0.25"/>
  <sheetData>
    <row r="1" spans="1:1" x14ac:dyDescent="0.25">
      <c r="A1" t="s">
        <v>60</v>
      </c>
    </row>
    <row r="3" spans="1:1" x14ac:dyDescent="0.25">
      <c r="A3" t="s">
        <v>16</v>
      </c>
    </row>
    <row r="4" spans="1:1" x14ac:dyDescent="0.25">
      <c r="A4" t="s">
        <v>17</v>
      </c>
    </row>
    <row r="5" spans="1:1" x14ac:dyDescent="0.25">
      <c r="A5" t="s">
        <v>18</v>
      </c>
    </row>
    <row r="6" spans="1:1" x14ac:dyDescent="0.25">
      <c r="A6" t="s">
        <v>19</v>
      </c>
    </row>
    <row r="7" spans="1:1" x14ac:dyDescent="0.25">
      <c r="A7" t="s">
        <v>20</v>
      </c>
    </row>
    <row r="8" spans="1:1" x14ac:dyDescent="0.25">
      <c r="A8" t="s">
        <v>21</v>
      </c>
    </row>
    <row r="9" spans="1:1" x14ac:dyDescent="0.25">
      <c r="A9" t="s">
        <v>22</v>
      </c>
    </row>
    <row r="10" spans="1:1" x14ac:dyDescent="0.25">
      <c r="A10" t="s">
        <v>23</v>
      </c>
    </row>
    <row r="11" spans="1:1" x14ac:dyDescent="0.25">
      <c r="A11" t="s">
        <v>24</v>
      </c>
    </row>
    <row r="12" spans="1:1" x14ac:dyDescent="0.25">
      <c r="A12" t="s">
        <v>25</v>
      </c>
    </row>
    <row r="13" spans="1:1" x14ac:dyDescent="0.25">
      <c r="A13" t="s">
        <v>26</v>
      </c>
    </row>
    <row r="14" spans="1:1" x14ac:dyDescent="0.25">
      <c r="A14" t="s">
        <v>27</v>
      </c>
    </row>
    <row r="15" spans="1:1" x14ac:dyDescent="0.25">
      <c r="A15" t="s">
        <v>28</v>
      </c>
    </row>
    <row r="16" spans="1:1" x14ac:dyDescent="0.25">
      <c r="A16" t="s">
        <v>29</v>
      </c>
    </row>
    <row r="17" spans="1:1" x14ac:dyDescent="0.25">
      <c r="A17" t="s">
        <v>30</v>
      </c>
    </row>
    <row r="18" spans="1:1" x14ac:dyDescent="0.25">
      <c r="A18" t="s">
        <v>31</v>
      </c>
    </row>
    <row r="19" spans="1:1" x14ac:dyDescent="0.25">
      <c r="A19" t="s">
        <v>32</v>
      </c>
    </row>
    <row r="20" spans="1:1" x14ac:dyDescent="0.25">
      <c r="A20" t="s">
        <v>33</v>
      </c>
    </row>
    <row r="21" spans="1:1" x14ac:dyDescent="0.25">
      <c r="A21" t="s">
        <v>34</v>
      </c>
    </row>
    <row r="22" spans="1:1" x14ac:dyDescent="0.25">
      <c r="A22" t="s">
        <v>35</v>
      </c>
    </row>
    <row r="23" spans="1:1" x14ac:dyDescent="0.25">
      <c r="A23" t="s">
        <v>36</v>
      </c>
    </row>
    <row r="24" spans="1:1" x14ac:dyDescent="0.25">
      <c r="A24" t="s">
        <v>37</v>
      </c>
    </row>
    <row r="25" spans="1:1" x14ac:dyDescent="0.25">
      <c r="A25" t="s">
        <v>38</v>
      </c>
    </row>
    <row r="26" spans="1:1" x14ac:dyDescent="0.25">
      <c r="A26" t="s">
        <v>39</v>
      </c>
    </row>
    <row r="27" spans="1:1" x14ac:dyDescent="0.25">
      <c r="A27" t="s">
        <v>40</v>
      </c>
    </row>
    <row r="28" spans="1:1" x14ac:dyDescent="0.25">
      <c r="A28" t="s">
        <v>41</v>
      </c>
    </row>
    <row r="29" spans="1:1" x14ac:dyDescent="0.25">
      <c r="A29" t="s">
        <v>42</v>
      </c>
    </row>
    <row r="30" spans="1:1" x14ac:dyDescent="0.25">
      <c r="A30" t="s">
        <v>43</v>
      </c>
    </row>
    <row r="32" spans="1:1" x14ac:dyDescent="0.25">
      <c r="A32" t="s">
        <v>44</v>
      </c>
    </row>
    <row r="34" spans="1:2" x14ac:dyDescent="0.25">
      <c r="A34" t="s">
        <v>45</v>
      </c>
    </row>
    <row r="35" spans="1:2" x14ac:dyDescent="0.25">
      <c r="A35" t="s">
        <v>46</v>
      </c>
    </row>
    <row r="37" spans="1:2" x14ac:dyDescent="0.25">
      <c r="A37" t="s">
        <v>47</v>
      </c>
    </row>
    <row r="38" spans="1:2" x14ac:dyDescent="0.25">
      <c r="A38" t="s">
        <v>48</v>
      </c>
    </row>
    <row r="39" spans="1:2" x14ac:dyDescent="0.25">
      <c r="A39" t="s">
        <v>49</v>
      </c>
    </row>
    <row r="40" spans="1:2" x14ac:dyDescent="0.25">
      <c r="A40" t="s">
        <v>50</v>
      </c>
    </row>
    <row r="41" spans="1:2" x14ac:dyDescent="0.25">
      <c r="A41" t="s">
        <v>51</v>
      </c>
    </row>
    <row r="42" spans="1:2" x14ac:dyDescent="0.25">
      <c r="A42" t="s">
        <v>52</v>
      </c>
    </row>
    <row r="43" spans="1:2" x14ac:dyDescent="0.25">
      <c r="A43" t="s">
        <v>53</v>
      </c>
    </row>
    <row r="44" spans="1:2" x14ac:dyDescent="0.25">
      <c r="A44" t="s">
        <v>54</v>
      </c>
    </row>
    <row r="45" spans="1:2" x14ac:dyDescent="0.25">
      <c r="A45" t="s">
        <v>55</v>
      </c>
    </row>
    <row r="47" spans="1:2" x14ac:dyDescent="0.25">
      <c r="A47" t="s">
        <v>56</v>
      </c>
      <c r="B47">
        <v>9</v>
      </c>
    </row>
    <row r="49" spans="1:2" x14ac:dyDescent="0.25">
      <c r="A49" t="s">
        <v>57</v>
      </c>
      <c r="B49">
        <v>10</v>
      </c>
    </row>
    <row r="52" spans="1:2" x14ac:dyDescent="0.25">
      <c r="A52" t="s">
        <v>61</v>
      </c>
    </row>
    <row r="54" spans="1:2" x14ac:dyDescent="0.25">
      <c r="A54" t="s">
        <v>62</v>
      </c>
    </row>
    <row r="55" spans="1:2" x14ac:dyDescent="0.25">
      <c r="A55" t="s">
        <v>63</v>
      </c>
    </row>
    <row r="57" spans="1:2" x14ac:dyDescent="0.25">
      <c r="A57" t="s">
        <v>64</v>
      </c>
    </row>
    <row r="58" spans="1:2" x14ac:dyDescent="0.25">
      <c r="A58" t="s">
        <v>65</v>
      </c>
    </row>
    <row r="59" spans="1:2" x14ac:dyDescent="0.25">
      <c r="A59" t="s">
        <v>66</v>
      </c>
    </row>
    <row r="60" spans="1:2" x14ac:dyDescent="0.25">
      <c r="A60" t="s">
        <v>67</v>
      </c>
    </row>
    <row r="61" spans="1:2" x14ac:dyDescent="0.25">
      <c r="A61" t="s">
        <v>68</v>
      </c>
    </row>
    <row r="62" spans="1:2" x14ac:dyDescent="0.25">
      <c r="A62" t="s">
        <v>69</v>
      </c>
    </row>
    <row r="63" spans="1:2" x14ac:dyDescent="0.25">
      <c r="A63" t="s">
        <v>70</v>
      </c>
    </row>
    <row r="64" spans="1:2" x14ac:dyDescent="0.25">
      <c r="A64" t="s">
        <v>71</v>
      </c>
    </row>
    <row r="66" spans="1:1" x14ac:dyDescent="0.25">
      <c r="A66" t="s">
        <v>72</v>
      </c>
    </row>
    <row r="68" spans="1:1" x14ac:dyDescent="0.25">
      <c r="A68" t="s">
        <v>73</v>
      </c>
    </row>
    <row r="69" spans="1:1" x14ac:dyDescent="0.25">
      <c r="A69" t="s">
        <v>74</v>
      </c>
    </row>
    <row r="70" spans="1:1" x14ac:dyDescent="0.25">
      <c r="A70" t="s">
        <v>75</v>
      </c>
    </row>
    <row r="71" spans="1:1" x14ac:dyDescent="0.25">
      <c r="A71" t="s">
        <v>76</v>
      </c>
    </row>
    <row r="73" spans="1:1" x14ac:dyDescent="0.25">
      <c r="A73" t="s">
        <v>77</v>
      </c>
    </row>
    <row r="75" spans="1:1" x14ac:dyDescent="0.25">
      <c r="A75" t="s">
        <v>78</v>
      </c>
    </row>
    <row r="76" spans="1:1" x14ac:dyDescent="0.25">
      <c r="A76" t="s">
        <v>79</v>
      </c>
    </row>
    <row r="77" spans="1:1" x14ac:dyDescent="0.25">
      <c r="A77" t="s">
        <v>80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6"/>
  <sheetViews>
    <sheetView topLeftCell="A17" workbookViewId="0">
      <selection sqref="A1:G36"/>
    </sheetView>
  </sheetViews>
  <sheetFormatPr defaultRowHeight="15" x14ac:dyDescent="0.25"/>
  <cols>
    <col min="1" max="1" width="12" bestFit="1" customWidth="1"/>
  </cols>
  <sheetData>
    <row r="1" spans="1:4" x14ac:dyDescent="0.25">
      <c r="A1" s="11"/>
      <c r="B1" s="3" t="s">
        <v>89</v>
      </c>
      <c r="C1" s="3" t="s">
        <v>90</v>
      </c>
    </row>
    <row r="2" spans="1:4" x14ac:dyDescent="0.25">
      <c r="A2" s="13" t="s">
        <v>87</v>
      </c>
      <c r="B2" s="12">
        <v>2</v>
      </c>
      <c r="C2" s="12">
        <v>3</v>
      </c>
    </row>
    <row r="3" spans="1:4" x14ac:dyDescent="0.25">
      <c r="A3" s="13" t="s">
        <v>88</v>
      </c>
      <c r="B3" s="12">
        <v>2</v>
      </c>
      <c r="C3" s="12">
        <v>1</v>
      </c>
    </row>
    <row r="6" spans="1:4" x14ac:dyDescent="0.25">
      <c r="A6" s="4" t="s">
        <v>91</v>
      </c>
      <c r="B6" s="4"/>
      <c r="C6" s="4"/>
      <c r="D6" s="4"/>
    </row>
    <row r="7" spans="1:4" x14ac:dyDescent="0.25">
      <c r="A7" s="4" t="s">
        <v>94</v>
      </c>
      <c r="B7" s="4"/>
      <c r="C7" s="4"/>
      <c r="D7" s="4"/>
    </row>
    <row r="8" spans="1:4" x14ac:dyDescent="0.25">
      <c r="A8">
        <v>-0.5</v>
      </c>
      <c r="B8">
        <f>A8*-1</f>
        <v>0.5</v>
      </c>
    </row>
    <row r="9" spans="1:4" x14ac:dyDescent="0.25">
      <c r="A9" t="s">
        <v>1</v>
      </c>
    </row>
    <row r="10" spans="1:4" x14ac:dyDescent="0.25">
      <c r="A10">
        <v>-1</v>
      </c>
    </row>
    <row r="11" spans="1:4" x14ac:dyDescent="0.25">
      <c r="A11">
        <f>A10*A8</f>
        <v>0.5</v>
      </c>
      <c r="B11" t="s">
        <v>92</v>
      </c>
    </row>
    <row r="13" spans="1:4" x14ac:dyDescent="0.25">
      <c r="A13" s="14" t="s">
        <v>93</v>
      </c>
      <c r="B13" s="14"/>
      <c r="C13" s="14"/>
      <c r="D13" s="14"/>
    </row>
    <row r="14" spans="1:4" x14ac:dyDescent="0.25">
      <c r="A14" s="4" t="s">
        <v>95</v>
      </c>
      <c r="B14" s="4"/>
      <c r="C14" s="4"/>
      <c r="D14" s="4"/>
    </row>
    <row r="15" spans="1:4" x14ac:dyDescent="0.25">
      <c r="A15">
        <v>-0.5</v>
      </c>
      <c r="B15">
        <f>A15*-1</f>
        <v>0.5</v>
      </c>
    </row>
    <row r="16" spans="1:4" x14ac:dyDescent="0.25">
      <c r="A16" t="s">
        <v>1</v>
      </c>
    </row>
    <row r="17" spans="1:4" x14ac:dyDescent="0.25">
      <c r="A17">
        <v>-1</v>
      </c>
    </row>
    <row r="18" spans="1:4" x14ac:dyDescent="0.25">
      <c r="A18">
        <f>A17*A15</f>
        <v>0.5</v>
      </c>
      <c r="B18" t="s">
        <v>92</v>
      </c>
    </row>
    <row r="19" spans="1:4" x14ac:dyDescent="0.25">
      <c r="A19" t="s">
        <v>96</v>
      </c>
    </row>
    <row r="21" spans="1:4" x14ac:dyDescent="0.25">
      <c r="A21" s="14" t="s">
        <v>97</v>
      </c>
      <c r="B21" s="14"/>
      <c r="C21" s="14"/>
      <c r="D21" s="14"/>
    </row>
    <row r="22" spans="1:4" x14ac:dyDescent="0.25">
      <c r="A22" s="4" t="s">
        <v>98</v>
      </c>
      <c r="B22" s="4"/>
      <c r="C22" s="4"/>
      <c r="D22" s="4"/>
    </row>
    <row r="23" spans="1:4" x14ac:dyDescent="0.25">
      <c r="A23">
        <v>-0.75</v>
      </c>
      <c r="B23">
        <f>A23*-1</f>
        <v>0.75</v>
      </c>
    </row>
    <row r="24" spans="1:4" x14ac:dyDescent="0.25">
      <c r="A24" t="s">
        <v>1</v>
      </c>
    </row>
    <row r="25" spans="1:4" x14ac:dyDescent="0.25">
      <c r="A25">
        <v>-0.41499999999999998</v>
      </c>
    </row>
    <row r="26" spans="1:4" x14ac:dyDescent="0.25">
      <c r="A26">
        <f>A25*A23</f>
        <v>0.31124999999999997</v>
      </c>
      <c r="B26" t="s">
        <v>99</v>
      </c>
    </row>
    <row r="28" spans="1:4" x14ac:dyDescent="0.25">
      <c r="A28" s="14" t="s">
        <v>100</v>
      </c>
      <c r="B28" s="14"/>
      <c r="C28" s="14"/>
      <c r="D28" s="14"/>
    </row>
    <row r="29" spans="1:4" x14ac:dyDescent="0.25">
      <c r="A29" s="4" t="s">
        <v>101</v>
      </c>
      <c r="B29" s="4"/>
      <c r="C29" s="4"/>
      <c r="D29" s="4"/>
    </row>
    <row r="30" spans="1:4" x14ac:dyDescent="0.25">
      <c r="A30">
        <v>-0.25</v>
      </c>
      <c r="B30">
        <f>A30*-1</f>
        <v>0.25</v>
      </c>
    </row>
    <row r="31" spans="1:4" x14ac:dyDescent="0.25">
      <c r="A31" t="s">
        <v>1</v>
      </c>
    </row>
    <row r="32" spans="1:4" x14ac:dyDescent="0.25">
      <c r="A32">
        <v>-2</v>
      </c>
    </row>
    <row r="33" spans="1:2" x14ac:dyDescent="0.25">
      <c r="A33">
        <f>A32*A30</f>
        <v>0.5</v>
      </c>
      <c r="B33" t="s">
        <v>102</v>
      </c>
    </row>
    <row r="35" spans="1:2" x14ac:dyDescent="0.25">
      <c r="A35" t="s">
        <v>103</v>
      </c>
    </row>
    <row r="36" spans="1:2" x14ac:dyDescent="0.25">
      <c r="A36" t="s">
        <v>104</v>
      </c>
    </row>
  </sheetData>
  <mergeCells count="8">
    <mergeCell ref="A28:D28"/>
    <mergeCell ref="A29:D29"/>
    <mergeCell ref="A6:D6"/>
    <mergeCell ref="A7:D7"/>
    <mergeCell ref="A13:D13"/>
    <mergeCell ref="A14:D14"/>
    <mergeCell ref="A21:D21"/>
    <mergeCell ref="A22:D2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1"/>
  <sheetViews>
    <sheetView tabSelected="1" workbookViewId="0">
      <selection activeCell="J20" sqref="J20"/>
    </sheetView>
  </sheetViews>
  <sheetFormatPr defaultRowHeight="15" x14ac:dyDescent="0.25"/>
  <cols>
    <col min="1" max="1" width="13.5703125" customWidth="1"/>
    <col min="4" max="4" width="11.140625" bestFit="1" customWidth="1"/>
    <col min="12" max="12" width="9.5703125" customWidth="1"/>
  </cols>
  <sheetData>
    <row r="1" spans="1:12" x14ac:dyDescent="0.25">
      <c r="A1">
        <v>0.45</v>
      </c>
      <c r="B1" t="s">
        <v>119</v>
      </c>
    </row>
    <row r="2" spans="1:12" x14ac:dyDescent="0.25">
      <c r="A2">
        <v>0.42499999999999999</v>
      </c>
      <c r="B2" t="s">
        <v>120</v>
      </c>
    </row>
    <row r="3" spans="1:12" x14ac:dyDescent="0.25">
      <c r="A3">
        <v>0.4</v>
      </c>
      <c r="B3" t="s">
        <v>121</v>
      </c>
    </row>
    <row r="5" spans="1:12" x14ac:dyDescent="0.25">
      <c r="A5">
        <v>0.25</v>
      </c>
      <c r="B5" t="s">
        <v>122</v>
      </c>
    </row>
    <row r="6" spans="1:12" x14ac:dyDescent="0.25">
      <c r="A6">
        <v>0.2</v>
      </c>
      <c r="B6" t="s">
        <v>123</v>
      </c>
    </row>
    <row r="7" spans="1:12" x14ac:dyDescent="0.25">
      <c r="A7">
        <v>0.15</v>
      </c>
      <c r="B7" t="s">
        <v>124</v>
      </c>
    </row>
    <row r="9" spans="1:12" x14ac:dyDescent="0.25">
      <c r="A9">
        <v>0.05</v>
      </c>
      <c r="B9" t="s">
        <v>125</v>
      </c>
    </row>
    <row r="11" spans="1:12" x14ac:dyDescent="0.25">
      <c r="A11" t="s">
        <v>0</v>
      </c>
    </row>
    <row r="12" spans="1:12" x14ac:dyDescent="0.25">
      <c r="A12" t="s">
        <v>106</v>
      </c>
      <c r="B12" t="s">
        <v>107</v>
      </c>
      <c r="C12" t="s">
        <v>108</v>
      </c>
      <c r="D12" t="s">
        <v>109</v>
      </c>
      <c r="E12" t="s">
        <v>110</v>
      </c>
      <c r="F12" t="s">
        <v>111</v>
      </c>
      <c r="G12" t="s">
        <v>126</v>
      </c>
      <c r="H12" s="8" t="s">
        <v>127</v>
      </c>
      <c r="I12" s="8"/>
      <c r="J12" s="3" t="s">
        <v>130</v>
      </c>
      <c r="K12" t="s">
        <v>128</v>
      </c>
      <c r="L12" t="s">
        <v>129</v>
      </c>
    </row>
    <row r="13" spans="1:12" x14ac:dyDescent="0.25">
      <c r="A13" t="s">
        <v>105</v>
      </c>
      <c r="B13">
        <v>0.25</v>
      </c>
      <c r="C13">
        <v>0.45</v>
      </c>
      <c r="D13">
        <f>D24</f>
        <v>0.55555555555555558</v>
      </c>
      <c r="E13">
        <v>0.42499999999999999</v>
      </c>
      <c r="F13">
        <v>1.31</v>
      </c>
      <c r="G13">
        <v>0.25</v>
      </c>
      <c r="H13">
        <v>0.45</v>
      </c>
      <c r="I13">
        <v>0.42499999999999999</v>
      </c>
      <c r="K13">
        <f>I13*H13</f>
        <v>0.19125</v>
      </c>
      <c r="L13">
        <f>G13/K13</f>
        <v>1.3071895424836601</v>
      </c>
    </row>
    <row r="14" spans="1:12" x14ac:dyDescent="0.25">
      <c r="A14" t="s">
        <v>112</v>
      </c>
      <c r="B14">
        <v>0.25</v>
      </c>
      <c r="C14">
        <v>0.42499999999999999</v>
      </c>
      <c r="D14">
        <f t="shared" ref="D14:D20" si="0">D25</f>
        <v>0.58823529411764708</v>
      </c>
      <c r="E14">
        <v>0.45</v>
      </c>
      <c r="F14">
        <f>L14</f>
        <v>1.3071895424836601</v>
      </c>
      <c r="G14">
        <v>0.25</v>
      </c>
      <c r="H14">
        <v>0.42499999999999999</v>
      </c>
      <c r="I14">
        <v>0.45</v>
      </c>
      <c r="K14">
        <f>I14*H14</f>
        <v>0.19125</v>
      </c>
      <c r="L14">
        <f>G14/K14</f>
        <v>1.3071895424836601</v>
      </c>
    </row>
    <row r="15" spans="1:12" x14ac:dyDescent="0.25">
      <c r="A15" t="s">
        <v>113</v>
      </c>
      <c r="B15">
        <v>0.2</v>
      </c>
      <c r="C15">
        <v>0.45</v>
      </c>
      <c r="D15">
        <f t="shared" si="0"/>
        <v>0.44444444444444448</v>
      </c>
      <c r="E15">
        <v>0.4</v>
      </c>
      <c r="F15">
        <f t="shared" ref="F15:F20" si="1">L15</f>
        <v>1.1111111111111109</v>
      </c>
      <c r="G15">
        <v>0.2</v>
      </c>
      <c r="H15">
        <v>0.45</v>
      </c>
      <c r="I15">
        <v>0.4</v>
      </c>
      <c r="K15">
        <f>I15*H15</f>
        <v>0.18000000000000002</v>
      </c>
      <c r="L15">
        <f>G15/K15</f>
        <v>1.1111111111111109</v>
      </c>
    </row>
    <row r="16" spans="1:12" x14ac:dyDescent="0.25">
      <c r="A16" t="s">
        <v>114</v>
      </c>
      <c r="B16">
        <v>0.2</v>
      </c>
      <c r="C16">
        <v>0.4</v>
      </c>
      <c r="D16">
        <f t="shared" si="0"/>
        <v>0.5</v>
      </c>
      <c r="E16">
        <v>0.45</v>
      </c>
      <c r="F16">
        <f t="shared" si="1"/>
        <v>1.1111111111111109</v>
      </c>
      <c r="G16">
        <v>0.2</v>
      </c>
      <c r="H16">
        <v>0.4</v>
      </c>
      <c r="I16">
        <v>0.45</v>
      </c>
      <c r="K16">
        <f>I16*H16</f>
        <v>0.18000000000000002</v>
      </c>
      <c r="L16">
        <f>G16/K16</f>
        <v>1.1111111111111109</v>
      </c>
    </row>
    <row r="17" spans="1:12" x14ac:dyDescent="0.25">
      <c r="A17" t="s">
        <v>115</v>
      </c>
      <c r="B17">
        <v>0.15</v>
      </c>
      <c r="C17">
        <v>0.42499999999999999</v>
      </c>
      <c r="D17">
        <f t="shared" si="0"/>
        <v>0.35294117647058826</v>
      </c>
      <c r="E17">
        <v>0.4</v>
      </c>
      <c r="F17">
        <f t="shared" si="1"/>
        <v>0.88235294117647045</v>
      </c>
      <c r="G17">
        <v>0.15</v>
      </c>
      <c r="H17">
        <v>0.42499999999999999</v>
      </c>
      <c r="I17">
        <v>0.4</v>
      </c>
      <c r="K17">
        <f>I17*H17</f>
        <v>0.17</v>
      </c>
      <c r="L17">
        <f>G17/K17</f>
        <v>0.88235294117647045</v>
      </c>
    </row>
    <row r="18" spans="1:12" x14ac:dyDescent="0.25">
      <c r="A18" t="s">
        <v>116</v>
      </c>
      <c r="B18">
        <v>0.16</v>
      </c>
      <c r="C18">
        <v>0.4</v>
      </c>
      <c r="D18">
        <f t="shared" si="0"/>
        <v>0.37499999999999994</v>
      </c>
      <c r="E18">
        <v>0.42499999999999999</v>
      </c>
      <c r="F18">
        <f t="shared" si="1"/>
        <v>0.88235294117647045</v>
      </c>
      <c r="G18">
        <v>0.15</v>
      </c>
      <c r="H18">
        <v>0.4</v>
      </c>
      <c r="I18">
        <v>0.42499999999999999</v>
      </c>
      <c r="K18">
        <f>I18*H18</f>
        <v>0.17</v>
      </c>
      <c r="L18">
        <f>G18/K18</f>
        <v>0.88235294117647045</v>
      </c>
    </row>
    <row r="19" spans="1:12" x14ac:dyDescent="0.25">
      <c r="A19" t="s">
        <v>117</v>
      </c>
      <c r="B19">
        <v>0.05</v>
      </c>
      <c r="C19">
        <v>0.25</v>
      </c>
      <c r="D19">
        <f t="shared" si="0"/>
        <v>0.2</v>
      </c>
      <c r="E19">
        <v>0.4</v>
      </c>
      <c r="F19">
        <f t="shared" si="1"/>
        <v>0.5</v>
      </c>
      <c r="G19">
        <v>0.05</v>
      </c>
      <c r="H19">
        <v>0.25</v>
      </c>
      <c r="I19">
        <v>0.4</v>
      </c>
      <c r="J19">
        <v>0</v>
      </c>
      <c r="K19">
        <f>I19*H19</f>
        <v>0.1</v>
      </c>
      <c r="L19">
        <f t="shared" ref="L19:L20" si="2">G19/K19</f>
        <v>0.5</v>
      </c>
    </row>
    <row r="20" spans="1:12" x14ac:dyDescent="0.25">
      <c r="A20" t="s">
        <v>118</v>
      </c>
      <c r="B20">
        <v>0.05</v>
      </c>
      <c r="C20">
        <v>0.2</v>
      </c>
      <c r="D20">
        <f t="shared" si="0"/>
        <v>0.25</v>
      </c>
      <c r="E20">
        <v>0.42499999999999999</v>
      </c>
      <c r="F20">
        <f t="shared" si="1"/>
        <v>0.58823529411764708</v>
      </c>
      <c r="G20">
        <v>0.05</v>
      </c>
      <c r="H20">
        <v>0.2</v>
      </c>
      <c r="I20">
        <v>0.42499999999999999</v>
      </c>
      <c r="K20">
        <f>I20*H20</f>
        <v>8.5000000000000006E-2</v>
      </c>
      <c r="L20">
        <f t="shared" si="2"/>
        <v>0.58823529411764708</v>
      </c>
    </row>
    <row r="23" spans="1:12" x14ac:dyDescent="0.25">
      <c r="A23" t="s">
        <v>109</v>
      </c>
      <c r="B23" t="s">
        <v>126</v>
      </c>
      <c r="C23" t="s">
        <v>128</v>
      </c>
      <c r="D23" t="s">
        <v>132</v>
      </c>
    </row>
    <row r="24" spans="1:12" x14ac:dyDescent="0.25">
      <c r="A24" t="s">
        <v>131</v>
      </c>
      <c r="B24">
        <v>0.25</v>
      </c>
      <c r="C24">
        <v>0.45</v>
      </c>
      <c r="D24">
        <f>B24/C24</f>
        <v>0.55555555555555558</v>
      </c>
    </row>
    <row r="25" spans="1:12" x14ac:dyDescent="0.25">
      <c r="A25" t="s">
        <v>112</v>
      </c>
      <c r="B25">
        <v>0.25</v>
      </c>
      <c r="C25">
        <v>0.42499999999999999</v>
      </c>
      <c r="D25">
        <f t="shared" ref="D25:D31" si="3">B25/C25</f>
        <v>0.58823529411764708</v>
      </c>
    </row>
    <row r="26" spans="1:12" x14ac:dyDescent="0.25">
      <c r="A26" t="s">
        <v>113</v>
      </c>
      <c r="B26">
        <v>0.2</v>
      </c>
      <c r="C26">
        <v>0.45</v>
      </c>
      <c r="D26">
        <f t="shared" si="3"/>
        <v>0.44444444444444448</v>
      </c>
    </row>
    <row r="27" spans="1:12" x14ac:dyDescent="0.25">
      <c r="A27" t="s">
        <v>114</v>
      </c>
      <c r="B27">
        <v>0.2</v>
      </c>
      <c r="C27">
        <v>0.4</v>
      </c>
      <c r="D27">
        <f t="shared" si="3"/>
        <v>0.5</v>
      </c>
    </row>
    <row r="28" spans="1:12" x14ac:dyDescent="0.25">
      <c r="A28" t="s">
        <v>115</v>
      </c>
      <c r="B28">
        <v>0.15</v>
      </c>
      <c r="C28">
        <v>0.42499999999999999</v>
      </c>
      <c r="D28">
        <f t="shared" si="3"/>
        <v>0.35294117647058826</v>
      </c>
    </row>
    <row r="29" spans="1:12" x14ac:dyDescent="0.25">
      <c r="A29" t="s">
        <v>116</v>
      </c>
      <c r="B29">
        <v>0.15</v>
      </c>
      <c r="C29">
        <v>0.4</v>
      </c>
      <c r="D29">
        <f t="shared" si="3"/>
        <v>0.37499999999999994</v>
      </c>
    </row>
    <row r="30" spans="1:12" x14ac:dyDescent="0.25">
      <c r="A30" t="s">
        <v>117</v>
      </c>
      <c r="B30">
        <v>0.05</v>
      </c>
      <c r="C30">
        <v>0.25</v>
      </c>
      <c r="D30">
        <f t="shared" si="3"/>
        <v>0.2</v>
      </c>
    </row>
    <row r="31" spans="1:12" x14ac:dyDescent="0.25">
      <c r="A31" t="s">
        <v>118</v>
      </c>
      <c r="B31">
        <v>0.05</v>
      </c>
      <c r="C31">
        <v>0.2</v>
      </c>
      <c r="D31">
        <f t="shared" si="3"/>
        <v>0.25</v>
      </c>
    </row>
  </sheetData>
  <mergeCells count="1">
    <mergeCell ref="H12:I1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Sheet2</vt:lpstr>
      <vt:lpstr>Sheet3</vt:lpstr>
      <vt:lpstr>Sheet4</vt:lpstr>
    </vt:vector>
  </TitlesOfParts>
  <Company>Toshiba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 filesw</dc:creator>
  <cp:lastModifiedBy>MY filesw</cp:lastModifiedBy>
  <cp:lastPrinted>2013-07-12T00:48:07Z</cp:lastPrinted>
  <dcterms:created xsi:type="dcterms:W3CDTF">2013-07-06T14:47:39Z</dcterms:created>
  <dcterms:modified xsi:type="dcterms:W3CDTF">2013-07-25T22:20:57Z</dcterms:modified>
</cp:coreProperties>
</file>